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HALLEY\CONTABILITA\STIPENDI\14_Produttività e incentivi\Produttività2025\Fondo definitivo 2025\"/>
    </mc:Choice>
  </mc:AlternateContent>
  <bookViews>
    <workbookView xWindow="-120" yWindow="-120" windowWidth="38640" windowHeight="15720" tabRatio="500" activeTab="1"/>
  </bookViews>
  <sheets>
    <sheet name="Costituzione" sheetId="1" r:id="rId1"/>
    <sheet name="Utilizzo" sheetId="2" r:id="rId2"/>
    <sheet name="Dati utili fondo" sheetId="3" r:id="rId3"/>
  </sheets>
  <calcPr calcId="152511"/>
  <fileRecoveryPr repairLoad="1"/>
</workbook>
</file>

<file path=xl/calcChain.xml><?xml version="1.0" encoding="utf-8"?>
<calcChain xmlns="http://schemas.openxmlformats.org/spreadsheetml/2006/main">
  <c r="H30" i="2" l="1"/>
  <c r="C30" i="2"/>
  <c r="C28" i="2"/>
  <c r="F24" i="2"/>
  <c r="E23" i="2"/>
  <c r="C20" i="2"/>
  <c r="C15" i="2"/>
  <c r="C13" i="2"/>
  <c r="C5" i="2"/>
  <c r="C4" i="2"/>
  <c r="C3" i="2"/>
  <c r="C66" i="1"/>
  <c r="C60" i="1"/>
  <c r="C49" i="1"/>
  <c r="C48" i="1"/>
  <c r="C39" i="1"/>
  <c r="C37" i="1"/>
  <c r="C35" i="1"/>
  <c r="C27" i="1"/>
  <c r="C21" i="1"/>
  <c r="C20" i="1"/>
  <c r="C17" i="1"/>
  <c r="C9" i="1"/>
</calcChain>
</file>

<file path=xl/sharedStrings.xml><?xml version="1.0" encoding="utf-8"?>
<sst xmlns="http://schemas.openxmlformats.org/spreadsheetml/2006/main" count="193" uniqueCount="162">
  <si>
    <t>Comune di Campiglione Fenile</t>
  </si>
  <si>
    <t>Preventivo</t>
  </si>
  <si>
    <t>2025</t>
  </si>
  <si>
    <t>RISORSE FISSE AVENTI CARATTERE DI CERTEZZA E STABILITÀ</t>
  </si>
  <si>
    <t>Risorse storiche</t>
  </si>
  <si>
    <t>Totale Risorse storiche - Unico importo consolidato art. 67 c. 1 CCNL 22.05.2018 (A)</t>
  </si>
  <si>
    <t>13.953,63</t>
  </si>
  <si>
    <t>Incrementi stabili soggetti al limite</t>
  </si>
  <si>
    <t>Art. 67 c. 2 lett. c) CCNL 2018 - RIA e assegni ad personam</t>
  </si>
  <si>
    <t>692,38</t>
  </si>
  <si>
    <t>Totale incrementi stabili (a)</t>
  </si>
  <si>
    <t>Incrementi con carattere di certezza e stabilità NON soggetti al limite</t>
  </si>
  <si>
    <t>Art. 67 c. 2 lett. b) CCNL 2018 - Rivalutazione delle PEO</t>
  </si>
  <si>
    <t>494,52</t>
  </si>
  <si>
    <t>Art. 67 c. 2 lett. a) CCNL 2018 – Incremento € 83,20 per dipendente, a valere dal 2019</t>
  </si>
  <si>
    <t>499,20</t>
  </si>
  <si>
    <t xml:space="preserve">Art. 79 c. 1 lett. b) CCNL 2022 – Incremento € 84,50 per dipendente, a valere dal 2021 </t>
  </si>
  <si>
    <t>507,00</t>
  </si>
  <si>
    <t>Art. 79 c. 1 lett. d) CCNL 2022 - Rivalutazione delle PEO</t>
  </si>
  <si>
    <t>223,60</t>
  </si>
  <si>
    <t xml:space="preserve">Art. 79 c. 1 bis CCNL 2022 – Differenze stipendiali tra B3 e B1 e tra D3 e D1 </t>
  </si>
  <si>
    <t>1.124,90</t>
  </si>
  <si>
    <r>
      <rPr>
        <b/>
        <sz val="10"/>
        <rFont val="Tahoma"/>
        <family val="2"/>
      </rPr>
      <t>Totale inc</t>
    </r>
    <r>
      <rPr>
        <b/>
        <sz val="10"/>
        <color rgb="FF000000"/>
        <rFont val="Tahoma"/>
        <family val="2"/>
      </rPr>
      <t>rementi stabili non soggetti al limite (b)</t>
    </r>
  </si>
  <si>
    <t>DECURTAZIONI – a detrarre</t>
  </si>
  <si>
    <t>Totale decurtazioni parte stabile (c)</t>
  </si>
  <si>
    <t>0,00</t>
  </si>
  <si>
    <t>Totale risorse fisse aventi carattere di certezza e stabilità SOGGETTE al limite (A+a-c)</t>
  </si>
  <si>
    <t>14.646,01</t>
  </si>
  <si>
    <t>I – TOTALE RISORSE FISSE AVENTI CARATTERE DI CERTEZZA E STABILITÀ (A+a+b-c)</t>
  </si>
  <si>
    <t xml:space="preserve">RISORSE VARIABILI </t>
  </si>
  <si>
    <t>Risorse variabili sottoposte al limite</t>
  </si>
  <si>
    <r>
      <rPr>
        <sz val="10"/>
        <color rgb="FF000000"/>
        <rFont val="Tahoma"/>
        <family val="2"/>
      </rPr>
      <t>Art. 79 c. 2 lett. b)  CCNL 2022</t>
    </r>
    <r>
      <rPr>
        <sz val="10"/>
        <rFont val="Tahoma"/>
        <family val="2"/>
      </rPr>
      <t xml:space="preserve"> - integrazione 1,2%</t>
    </r>
  </si>
  <si>
    <t>156,56</t>
  </si>
  <si>
    <t>Art. 67 c. 3 lett. d) CCNL 2018 - Ria e assegni ad personam personale cessato quota rateo anno di cessazione</t>
  </si>
  <si>
    <t>80,04</t>
  </si>
  <si>
    <t>Totale voci variabili  sottoposte al limite (d)</t>
  </si>
  <si>
    <t>236,60</t>
  </si>
  <si>
    <t>Decurtazioni risorse variabili sottoposte al limite</t>
  </si>
  <si>
    <t>Totale decurtazioni parte variabile sottoposte al limite</t>
  </si>
  <si>
    <t>Totale voci variabili soggette al limite al netto di altre decurtazioni</t>
  </si>
  <si>
    <t>Risorse variabili NON sottoposte al limite</t>
  </si>
  <si>
    <t>Art. 67 c. 3 lett. c) CCNL 2018 - compensi ISTAT</t>
  </si>
  <si>
    <t>1.335,00</t>
  </si>
  <si>
    <t>Art. 79 c. 3 CCNL 2022 – Incremento 0,22 MONTE SALARI 2018 - Incremento da ripartire in maniera proporzionale tra po e “fondo” sulla base degli importi relativi all’anno 2021. RIFERITO ALL'ANNO 2025</t>
  </si>
  <si>
    <t>213,28</t>
  </si>
  <si>
    <t>Art. 79 c. 2 lett. d) CCNL 2022 - Risparmi Fondo Straordinario Anno Precedente</t>
  </si>
  <si>
    <t>454,17</t>
  </si>
  <si>
    <t>Totale Voci Variabili  NON sottoposte al limite (e)</t>
  </si>
  <si>
    <t>II – TOTALE RISORSE VARIABILI (d+e)</t>
  </si>
  <si>
    <t>2.239,05</t>
  </si>
  <si>
    <t>III - TOTALE RISORSE FONDO PRIMA DELLE DECURTAZIONI (I+II)</t>
  </si>
  <si>
    <t>DECURTAZIONI ANNI PRECEDENTI</t>
  </si>
  <si>
    <t>Decurtazioni ai sensi dell'art. 9 c. 2 bis secondo periodo L. 122/2010</t>
  </si>
  <si>
    <r>
      <rPr>
        <sz val="11"/>
        <rFont val="Calibri"/>
        <family val="2"/>
      </rPr>
      <t xml:space="preserve">Decurtazioni operate nel 2014 (cessazione e rispetto limite - periodo 2011/2014) - </t>
    </r>
    <r>
      <rPr>
        <b/>
        <sz val="11"/>
        <color rgb="FF000000"/>
        <rFont val="Calibri"/>
        <family val="2"/>
      </rPr>
      <t xml:space="preserve"> (f)</t>
    </r>
  </si>
  <si>
    <t>Decurtazioni totali operate nel 2016 per cessazioni e rispetto limite 2015</t>
  </si>
  <si>
    <t>Decurtazioni operate nel 2016 (cessazione e rispetto limite 2015) -  (g)</t>
  </si>
  <si>
    <t>Decurtazioni per rispetto limite</t>
  </si>
  <si>
    <r>
      <rPr>
        <sz val="10"/>
        <rFont val="Tahoma"/>
        <family val="2"/>
      </rPr>
      <t xml:space="preserve">Decurtazione dovuta per rispetto limite 2016 </t>
    </r>
    <r>
      <rPr>
        <b/>
        <sz val="10"/>
        <rFont val="Tahoma"/>
        <family val="2"/>
      </rPr>
      <t>(h)</t>
    </r>
  </si>
  <si>
    <t>320,15</t>
  </si>
  <si>
    <t>prima f321</t>
  </si>
  <si>
    <r>
      <rPr>
        <b/>
        <sz val="13"/>
        <rFont val="Tahoma"/>
        <family val="2"/>
      </rPr>
      <t xml:space="preserve"> IV – TOTALE RISORSE </t>
    </r>
    <r>
      <rPr>
        <b/>
        <sz val="13"/>
        <color rgb="FF000000"/>
        <rFont val="Tahoma"/>
        <family val="2"/>
      </rPr>
      <t>FONDO SOGGETTO AL LIMITE DOPO LE DECURTAZIONI     (A+a-c+d-f-g-h)</t>
    </r>
  </si>
  <si>
    <t>14.562,46</t>
  </si>
  <si>
    <t xml:space="preserve"> V – TOTALE FONDO DECURTATO INCLUSE LE SOMME NON SOTTOPOSTE AL LIMITE (IV+e+b)</t>
  </si>
  <si>
    <t>19.414,13</t>
  </si>
  <si>
    <t>FONDO STRAORDINARIO -  Art. 14 c. 1 CCNL 1.4.1999</t>
  </si>
  <si>
    <t>Fondo straordinario  stanziato</t>
  </si>
  <si>
    <t>1.357,19</t>
  </si>
  <si>
    <t>Fondo straordinario  erogato</t>
  </si>
  <si>
    <t/>
  </si>
  <si>
    <t>TOTALE SALARIO ACCESSORIO per rispetto tetto art. 23 c. 2 del D.Lgs 75/2017</t>
  </si>
  <si>
    <t>RISORSE ANNO DI RIFERIMENTO: 2016</t>
  </si>
  <si>
    <t>Fondo complessivo risorse decentrate soggette al limite</t>
  </si>
  <si>
    <t>Indennità di Posizione e risultato PO</t>
  </si>
  <si>
    <t>36.562,50</t>
  </si>
  <si>
    <t>Fondo Straordinario 2016</t>
  </si>
  <si>
    <t>TOTALE TRATTAMENTO ACCESSORIO SOGGETTO AL LIMITE ART. 23 C. 2 D.LGS 75/2017</t>
  </si>
  <si>
    <t>RISORSE ANNO DI RIFERIMENTO: 2025</t>
  </si>
  <si>
    <t>24.979,12</t>
  </si>
  <si>
    <t>Fondo Straordinario anno corrente</t>
  </si>
  <si>
    <t>211,15</t>
  </si>
  <si>
    <t>OK</t>
  </si>
  <si>
    <t>UTILIZZO FONDO</t>
  </si>
  <si>
    <t xml:space="preserve"> V- TOTALE FONDO DECURTATO INCLUSE LE SOMME NON SOTTOPOSTE AL LIMITE (B+C) di cui:</t>
  </si>
  <si>
    <t>TOTALE RISORSE FISSE AVENTI CARATTERE DI CERTEZZA DOPO LE DECURTAZIONI (B)</t>
  </si>
  <si>
    <t>17.175,08</t>
  </si>
  <si>
    <t>TOTALE RISORSE VARIABILI TOLTE LE DECURTAZIONI INCLUSE LE SOMME NON SOTTOPOSTE A BLOCCO ( C)</t>
  </si>
  <si>
    <t>UTILIZZO FONDO PARTE STABILE</t>
  </si>
  <si>
    <t>PREVENTIVO</t>
  </si>
  <si>
    <t>CONSUNTIVO</t>
  </si>
  <si>
    <r>
      <rPr>
        <b/>
        <sz val="10"/>
        <rFont val="Tahoma"/>
        <family val="2"/>
      </rPr>
      <t>Progressioni economiche STORICHE</t>
    </r>
    <r>
      <rPr>
        <sz val="10"/>
        <rFont val="Tahoma"/>
        <family val="2"/>
      </rPr>
      <t xml:space="preserve">                           </t>
    </r>
  </si>
  <si>
    <t>6.995,37</t>
  </si>
  <si>
    <r>
      <rPr>
        <b/>
        <sz val="10"/>
        <rFont val="Tahoma"/>
        <family val="2"/>
      </rPr>
      <t>Indennità di comparto</t>
    </r>
    <r>
      <rPr>
        <sz val="10"/>
        <rFont val="Tahoma"/>
        <family val="2"/>
      </rPr>
      <t xml:space="preserve"> art. 33 CCNL 22.01.04, quota a carico fondo</t>
    </r>
  </si>
  <si>
    <t>3.205,03</t>
  </si>
  <si>
    <t>Totale utilizzo risorse stabili (D)</t>
  </si>
  <si>
    <t>Totale utilizzo progressioni</t>
  </si>
  <si>
    <r>
      <rPr>
        <b/>
        <sz val="14"/>
        <rFont val="Tahoma"/>
        <family val="2"/>
      </rPr>
      <t>UTILIZZO FONDO RISORSE VINCOLATE (</t>
    </r>
    <r>
      <rPr>
        <b/>
        <sz val="12"/>
        <rFont val="Tahoma"/>
        <family val="2"/>
      </rPr>
      <t>Art. 80 c. 2 lett. G  CCNL 2022</t>
    </r>
    <r>
      <rPr>
        <b/>
        <sz val="14"/>
        <rFont val="Tahoma"/>
        <family val="2"/>
      </rPr>
      <t>)</t>
    </r>
  </si>
  <si>
    <t>Art. 70 ter CCNL 2018 - compensi ISTAT</t>
  </si>
  <si>
    <t xml:space="preserve">Quota recupero somme Art. 4 DL 16/2014 Salva Roma Ter </t>
  </si>
  <si>
    <t>334,05</t>
  </si>
  <si>
    <t>Totale utilizzo risorse vincolate (F)</t>
  </si>
  <si>
    <t>SOMME STABILI ANCORA DISPONIBILI ALLA CONTRATTAZIONE (E=B-D)</t>
  </si>
  <si>
    <t>SOMME VARIABILI ANCORA DISPONIBILI ALLA CONTRATTAZIONE (G=C-F incluso Quota recupero somme Art. 4 DL 16/2014 Salva Roma Ter )</t>
  </si>
  <si>
    <t>DESTINAZIONI REGOLATE IN SEDE DI CONTRATTAZIONE INTEGRATIVA</t>
  </si>
  <si>
    <t>DI CUI FINANZIATE DA PARTE STABILE</t>
  </si>
  <si>
    <t>DI CUI FINANZIATE DA PARTE VARIABILE</t>
  </si>
  <si>
    <t>Totale utilizzo altre indennità (H)</t>
  </si>
  <si>
    <t>INSERIRE A MANO LA FORMULA  UGUALE ALLA SOMMA DELLE DESTINAZIONI REGOLATE IN SEDE DI CONTRATTAZIONE INTEGRATIVA FINANZIATE DA PARTE STABILE</t>
  </si>
  <si>
    <t>INSERIRE A MANO LA FORMULA  UGUALE ALLA SOMMA DELLE DESTINAZIONI REGOLATE IN SEDE DI CONTRATTAZIONE INTEGRATIVA FINANZIATE DA PARTE VARIABILE</t>
  </si>
  <si>
    <t>VI - TOTALE GENERALE UTILIZZO (D+F+H)</t>
  </si>
  <si>
    <t>INSERIRE A MANO LA FORMULA = D + LA SOMMA DELLE DESTINAZIONI REGOLATE IN SEDE DI CONTRATTAZIONE INTEGRATIVA FINANZIATE DA PARTE STABILE</t>
  </si>
  <si>
    <t>INSERIRE A MANO LA FORMULA = F + LA SOMMA DELLE DESTINAZIONI REGOLATE IN SEDE DI CONTRATTAZIONE INTEGRATIVA FINANZIATE DA PARTE VARIABILE</t>
  </si>
  <si>
    <t>VII- RISORSE ANCORA DISPONIBILI A SEGUITO DI UTILIZZO (V-VI)</t>
  </si>
  <si>
    <t>INSERIRE A MANO LA FORMULA  = E – LA SOMMA DELLE DESTINAZIONI REGOLATE IN SEDE DI CONTRATTAZIONE INTEGRATIVA FINANZIATE DA PARTE STABILE</t>
  </si>
  <si>
    <t>INSERIRE A MANO LA FORMULA  = G – LA SOMMA DELLE DESTINAZIONI REGOLATE IN SEDE DI CONTRATTAZIONE INTEGRATIVA FINANZIATE DA PARTE VARIABILE</t>
  </si>
  <si>
    <r>
      <rPr>
        <b/>
        <sz val="12"/>
        <color rgb="FF000000"/>
        <rFont val="Tahoma"/>
        <family val="2"/>
      </rPr>
      <t xml:space="preserve">VERIFICA RISPETTO ART. 80 COMMA 3 CCNL 2022
</t>
    </r>
    <r>
      <rPr>
        <b/>
        <sz val="10"/>
        <color rgb="FF000000"/>
        <rFont val="Tahoma"/>
        <family val="2"/>
      </rPr>
      <t xml:space="preserve">La contrattazione integrativa destina ai trattamenti economici di cui al comma 2, lettere a), b), c), d), e), f), la parte prevalente delle risorse di cui all’art. 79, comma 2 (Fondo risorse decentrate) del presente CCNL, ove stanziate, con esclusione delle lettere c), f), g), del comma 3 dell’art. 67 del CCNL 21.05.2018 e, specificamente, alla performance individuale almeno il 30% delle citate risorse di cui al comma 2. </t>
    </r>
  </si>
  <si>
    <t xml:space="preserve">INFORMAZIONI UTILI PER CALCOLARE LE DECURTAZIONI </t>
  </si>
  <si>
    <t>ANNO 2016</t>
  </si>
  <si>
    <t>FONDO STABILE 2016</t>
  </si>
  <si>
    <t>13.803,63</t>
  </si>
  <si>
    <t>FONDO VARIABILE 2016 sottoposto al limite</t>
  </si>
  <si>
    <t>758,83</t>
  </si>
  <si>
    <t>Decurtazioni parte stabile ai sensi dell'art. 9 C. 2 bis secondo periodo L. 122/2010 (decurtazione operata nel 2014)</t>
  </si>
  <si>
    <t>Decurtazioni parte variabile ai sensi dell'art. 9 C. 2 bis secondo periodo L. 122/2010 (decurtazione operata nel 2014)</t>
  </si>
  <si>
    <t>Decurtazioni PARTE STABILE operate nel 2016 per cessazioni e rispetto limite 2015</t>
  </si>
  <si>
    <t>Decurtazioni PARTE variabile operate nel 2016 per cessazioni e rispetto limite 2015</t>
  </si>
  <si>
    <t>% di decurtazione per rispetto limite 2016 da imputare sulle risorse stabili</t>
  </si>
  <si>
    <t>100,00</t>
  </si>
  <si>
    <t>% di decurtazione per rispetto limite 2016 da imputare sulle risorse variabili</t>
  </si>
  <si>
    <t>N. Dipendenti al 31.12.2018</t>
  </si>
  <si>
    <t>6,00</t>
  </si>
  <si>
    <t>N. Dipendenti in servizio nell'anno</t>
  </si>
  <si>
    <t xml:space="preserve"> Art. 33 c. 2 DL 34/2019 - Quota di incremento valore medio procapite del trattamento accessorio rispetto al 2018 (Complessiva: fondo risorse decentrate e fondo PO)</t>
  </si>
  <si>
    <t>DI SEGUITO VENGONO RIPORTATI I VALORI TEORICI DEL FONDO 2016 ADEGUATI IN CASO DI “TRAVASO” TRA FONDO STRAORDINARIO/FONDO P.O. E FONDO PRODUTTIVITA'</t>
  </si>
  <si>
    <r>
      <rPr>
        <sz val="16"/>
        <color rgb="FF000000"/>
        <rFont val="Arial"/>
        <family val="2"/>
      </rPr>
      <t xml:space="preserve">TOTALE FONDO STABILE 2016 DOPO LE DECURTAZIONI OPERATE NEL PERIODO 2011/2014  E NEL 2016 </t>
    </r>
    <r>
      <rPr>
        <b/>
        <sz val="16"/>
        <color rgb="FF000000"/>
        <rFont val="Arial"/>
        <family val="2"/>
      </rPr>
      <t>E ADEGUATO AL DL 34/2019</t>
    </r>
  </si>
  <si>
    <t>TOTALE FONDO STABILE 2016 DOPO LE DECURTAZIONI OPERATE NEL PERIODO 2011/2014  E NEL 2016 E ADEGUATO AL DL 34/2019  E incrementi TAGLIANDO FONDO STRAORDINARIO  garantendo il rispetto del limite complessivo del salario accessorio E decurtazione TAGLIANDO FONDO TRATTAMENTO ACCESSORIO A FAVORE DEL FONDO EQ</t>
  </si>
  <si>
    <r>
      <rPr>
        <sz val="16"/>
        <color rgb="FF000000"/>
        <rFont val="Arial"/>
        <family val="2"/>
      </rPr>
      <t xml:space="preserve">TOTALE FONDO VARIABILE 2016 sottoposto al limite DOPO LE DECURTAZIONI OPERATE NEL PERIODO 2011/2014  E NEL 2016 </t>
    </r>
    <r>
      <rPr>
        <b/>
        <sz val="16"/>
        <color rgb="FF000000"/>
        <rFont val="Arial"/>
        <family val="2"/>
      </rPr>
      <t>E ADEGUATO AL DL 34/2019</t>
    </r>
  </si>
  <si>
    <r>
      <rPr>
        <sz val="16"/>
        <color rgb="FF000000"/>
        <rFont val="Arial"/>
        <family val="2"/>
      </rPr>
      <t xml:space="preserve">TOTALE FONDO VARIABILE 2016 sottoposto al limite DOPO LE DECURTAZIONI OPERATE NEL PERIODO 2011/2014  E NEL 2016 </t>
    </r>
    <r>
      <rPr>
        <b/>
        <sz val="16"/>
        <color rgb="FF000000"/>
        <rFont val="Arial"/>
        <family val="2"/>
      </rPr>
      <t>E ADEGUATO AL DL 34/2019 E INCREMENTI TAGLIANDO EQ  garantendo il rispetto del limite complessivo del salario accessorio</t>
    </r>
  </si>
  <si>
    <t>TOTALE FONDO 2016 DECURTATO PER RISPETTO LIMITE E ADEGUATO AL DL 34/2019</t>
  </si>
  <si>
    <t>TOTALE FONDO 2016 DECURTATO PER RISPETTO LIMITE E ADEGUATO AL DL 34/2019 E incrementi TAGLIANDO FONDO STRAORDINARIO e/o EQ  garantendo il rispetto del limite complessivo del salario accessorio E decurtazione TAGLIANDO FONDO TRATTAMENTO ACCESSORIO A FAVORE DEL FONDO EQ</t>
  </si>
  <si>
    <t>ANNO CORRENTE</t>
  </si>
  <si>
    <t xml:space="preserve">TOTALE RISORSE FISSE DELL'ANNO AVENTI CARATTERE DI CERTEZZA DOPO LE DECURTAZIONI OPERATE NEL PERIODO 2011/2014 E NEL 2016 </t>
  </si>
  <si>
    <t xml:space="preserve">TOTALE RISORSE VARIABILI DOPO LE DECURTAZIONI OPERATE NEL PERIODO 2011/2014 E NEL 2016 </t>
  </si>
  <si>
    <t xml:space="preserve">TOTALE FONDO DELL'ANNO  PER RISPETTO LIMITE 2016 </t>
  </si>
  <si>
    <t>14.882,61</t>
  </si>
  <si>
    <t>DECURTAZIONE DOVUTA SULLE RISORSE FISSE AVENTI CARATTERE DI CERTEZZA PER RISPETTO LIMITE</t>
  </si>
  <si>
    <t>DECURTAZIONE DOVUTA SULLE RISORSE VARIABILI PER RISPETTO LIMITE</t>
  </si>
  <si>
    <t>TOTALE RISORSE FISSE AVENTI CARATTERE DI CERTEZZA E STABILITÀ DOPO LA DECURTAZIONE PER RISPETTO LIMITE</t>
  </si>
  <si>
    <t>14.325,86</t>
  </si>
  <si>
    <t xml:space="preserve">TOTALE VOCI VARIABILI DOPO LA DECURTAZIONE PER RISPETTO LIMITE </t>
  </si>
  <si>
    <t>TOTALE RISORSE FONDO DECURTATO PER RISPETTO LIMITE E ADEGUATO AL DL 34/2019</t>
  </si>
  <si>
    <t>TOTALE FONDO DECURTATO E ADEGUATO AL DL 34/2019, INCLUSE LE SOMME NON SOTTOPOSTE AL LIMITE</t>
  </si>
  <si>
    <t xml:space="preserve">TOTALE RISORSE STABILI TOLTE LE DECURTAZIONI INCLUSE LE SOMME NON SOTTOPOSTE A BLOCCO </t>
  </si>
  <si>
    <t xml:space="preserve">TOTALE RISORSE VARIABILI TOLTE LE DECURTAZIONI INCLUSE LE SOMME NON SOTTOPOSTE A BLOCCO </t>
  </si>
  <si>
    <t>Totale risorse stabili PER L'APPLICAZIONE dell'art. 14 c. 1 bis DL 25/2025 convertito in Legge 69/2025</t>
  </si>
  <si>
    <t>Quota integrazione EQ finanziate Art. 79 c. 3 CCNL 2022 – Incremento 0,22 MONTE SALARI 2018</t>
  </si>
  <si>
    <t>RISPETTO DEL LIMITE TRATTAMENTO ACCESSORIO COMPRESO Quota integrazione EQ finanziate Art. 79 c. 3 CCNL 2022</t>
  </si>
  <si>
    <t>TOTALE TRATTAMENTO ACCESSORIO SOGGETTO AL LIMITE ART. 23 C. 2 D.LGS 75/2017 COMPRESO Quota integrazione EQ finanziate  Art. 79 c. 3 CCNL 2022</t>
  </si>
  <si>
    <r>
      <t xml:space="preserve">Quota integrazione </t>
    </r>
    <r>
      <rPr>
        <sz val="12"/>
        <color rgb="FF000000"/>
        <rFont val="Tahoma"/>
        <family val="2"/>
      </rPr>
      <t>EQ</t>
    </r>
    <r>
      <rPr>
        <sz val="12"/>
        <rFont val="Tahoma"/>
        <family val="2"/>
      </rPr>
      <t xml:space="preserve"> finanziate  </t>
    </r>
    <r>
      <rPr>
        <sz val="12"/>
        <color rgb="FF000000"/>
        <rFont val="Tahoma"/>
        <family val="2"/>
      </rPr>
      <t>Art. 79 c. 3 CCNL 2022 – Incremento 0,22 MONTE SALARI 2018</t>
    </r>
  </si>
  <si>
    <r>
      <t xml:space="preserve">Differenziali Stipendiali </t>
    </r>
    <r>
      <rPr>
        <sz val="10"/>
        <rFont val="Tahoma"/>
        <family val="2"/>
      </rPr>
      <t>specificamente contratti nel CCDI dell'anno</t>
    </r>
  </si>
  <si>
    <t>ATTENZIONE, RISPETTARE L’ART. 80 COMMA 3 CCNL 2022 e, specificamente, alla performance individuale almeno il 30% di tali risorse</t>
  </si>
  <si>
    <t xml:space="preserve">Indennità di Posizione e risultato EQ anno corrente COMPRESO Quota integrazione PO finanziate Art. 79 c. 3 CCNL 2022 </t>
  </si>
  <si>
    <t>serve x 750+180+6614,68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</si>
</sst>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€-410]\ #,##0.00;[Red]\-[$€-410]\ #,##0.00"/>
    <numFmt numFmtId="165" formatCode="* #,##0\ ;* #,##0\ ;* &quot;- &quot;;@\ "/>
    <numFmt numFmtId="166" formatCode="#,##0.00\ ;\-#,##0.00\ "/>
  </numFmts>
  <fonts count="30">
    <font>
      <sz val="10"/>
      <name val="Arial"/>
      <family val="2"/>
    </font>
    <font>
      <u/>
      <sz val="10"/>
      <name val="Mangal"/>
      <family val="2"/>
    </font>
    <font>
      <sz val="10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1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0"/>
      <name val="Mangal"/>
      <family val="2"/>
    </font>
    <font>
      <b/>
      <sz val="13"/>
      <name val="Tahoma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0"/>
      <color rgb="FFFF3333"/>
      <name val="Tahoma"/>
      <family val="2"/>
    </font>
    <font>
      <sz val="10"/>
      <color rgb="FFFFFFFF"/>
      <name val="Tahoma"/>
      <family val="2"/>
    </font>
    <font>
      <sz val="13"/>
      <name val="Tahoma"/>
      <family val="2"/>
    </font>
    <font>
      <b/>
      <sz val="13"/>
      <color rgb="FF000000"/>
      <name val="Tahoma"/>
      <family val="2"/>
    </font>
    <font>
      <b/>
      <sz val="16"/>
      <name val="Arial"/>
      <family val="2"/>
    </font>
    <font>
      <sz val="12"/>
      <color rgb="FF000000"/>
      <name val="Tahoma"/>
      <family val="2"/>
    </font>
    <font>
      <b/>
      <sz val="10"/>
      <color rgb="FFFF3333"/>
      <name val="Tahoma"/>
      <family val="2"/>
    </font>
    <font>
      <sz val="10"/>
      <color rgb="FFFF3333"/>
      <name val="Arial"/>
      <family val="2"/>
    </font>
    <font>
      <b/>
      <sz val="8"/>
      <name val="Tahoma"/>
      <family val="2"/>
    </font>
    <font>
      <b/>
      <sz val="12"/>
      <color rgb="FF000000"/>
      <name val="Tahoma"/>
      <family val="2"/>
    </font>
    <font>
      <b/>
      <sz val="10"/>
      <name val="Arial"/>
      <family val="2"/>
    </font>
    <font>
      <sz val="16"/>
      <name val="Arial"/>
      <family val="2"/>
    </font>
    <font>
      <sz val="12"/>
      <name val="Tahoma"/>
      <family val="2"/>
    </font>
    <font>
      <sz val="14"/>
      <color rgb="FF000000"/>
      <name val="Arial"/>
      <family val="2"/>
    </font>
    <font>
      <sz val="16"/>
      <color rgb="FF000000"/>
      <name val="Arial"/>
      <family val="2"/>
    </font>
    <font>
      <b/>
      <sz val="16"/>
      <color rgb="FF000000"/>
      <name val="Arial"/>
      <family val="2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E6E6FF"/>
        <bgColor rgb="FFDDDDDD"/>
      </patternFill>
    </fill>
    <fill>
      <patternFill patternType="solid">
        <fgColor rgb="FFFFFFFF"/>
        <bgColor rgb="FFF6F9D4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6F9D4"/>
      </patternFill>
    </fill>
    <fill>
      <patternFill patternType="solid">
        <fgColor rgb="FFDDDDDD"/>
        <bgColor rgb="FFE6E6FF"/>
      </patternFill>
    </fill>
    <fill>
      <patternFill patternType="solid">
        <fgColor rgb="FFF6F9D4"/>
        <bgColor rgb="FFFFFFCC"/>
      </patternFill>
    </fill>
    <fill>
      <patternFill patternType="solid">
        <fgColor rgb="FFCCFFFF"/>
        <bgColor rgb="FFCCFFCC"/>
      </patternFill>
    </fill>
    <fill>
      <patternFill patternType="solid">
        <fgColor rgb="FF99FFCC"/>
        <bgColor rgb="FFCCFFCC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auto="1"/>
      </right>
      <top/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9" fillId="0" borderId="0" applyBorder="0" applyAlignment="0" applyProtection="0"/>
    <xf numFmtId="164" fontId="1" fillId="0" borderId="0" applyBorder="0" applyAlignment="0" applyProtection="0"/>
  </cellStyleXfs>
  <cellXfs count="114">
    <xf numFmtId="0" fontId="0" fillId="0" borderId="0" xfId="0"/>
    <xf numFmtId="0" fontId="17" fillId="5" borderId="1" xfId="0" applyFont="1" applyFill="1" applyBorder="1" applyAlignment="1">
      <alignment wrapText="1"/>
    </xf>
    <xf numFmtId="0" fontId="2" fillId="0" borderId="0" xfId="0" applyFont="1"/>
    <xf numFmtId="0" fontId="5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166" fontId="4" fillId="0" borderId="3" xfId="1" applyNumberFormat="1" applyFont="1" applyBorder="1" applyAlignment="1" applyProtection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4" fillId="3" borderId="0" xfId="0" applyFont="1" applyFill="1" applyAlignment="1">
      <alignment horizontal="left"/>
    </xf>
    <xf numFmtId="0" fontId="0" fillId="0" borderId="1" xfId="0" applyBorder="1"/>
    <xf numFmtId="0" fontId="0" fillId="5" borderId="1" xfId="0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>
      <alignment horizontal="center" vertical="top" wrapText="1"/>
    </xf>
    <xf numFmtId="4" fontId="5" fillId="4" borderId="1" xfId="0" applyNumberFormat="1" applyFont="1" applyFill="1" applyBorder="1" applyAlignment="1">
      <alignment horizontal="center"/>
    </xf>
    <xf numFmtId="0" fontId="20" fillId="0" borderId="0" xfId="0" applyFont="1"/>
    <xf numFmtId="0" fontId="4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horizontal="center"/>
    </xf>
    <xf numFmtId="0" fontId="4" fillId="0" borderId="1" xfId="0" applyFont="1" applyBorder="1" applyAlignment="1" applyProtection="1">
      <alignment vertical="center" wrapText="1"/>
      <protection locked="0"/>
    </xf>
    <xf numFmtId="4" fontId="2" fillId="0" borderId="1" xfId="1" applyNumberFormat="1" applyFont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vertical="center" wrapText="1"/>
      <protection locked="0"/>
    </xf>
    <xf numFmtId="4" fontId="2" fillId="6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4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vertical="center" wrapText="1"/>
      <protection locked="0"/>
    </xf>
    <xf numFmtId="4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  <protection locked="0"/>
    </xf>
    <xf numFmtId="4" fontId="4" fillId="4" borderId="1" xfId="1" applyNumberFormat="1" applyFont="1" applyFill="1" applyBorder="1" applyAlignment="1" applyProtection="1">
      <alignment horizontal="center" vertical="center"/>
      <protection locked="0"/>
    </xf>
    <xf numFmtId="4" fontId="4" fillId="7" borderId="1" xfId="1" applyNumberFormat="1" applyFont="1" applyFill="1" applyBorder="1" applyAlignment="1" applyProtection="1">
      <alignment horizontal="center" vertical="center"/>
      <protection locked="0"/>
    </xf>
    <xf numFmtId="4" fontId="21" fillId="8" borderId="1" xfId="1" applyNumberFormat="1" applyFont="1" applyFill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/>
      <protection locked="0"/>
    </xf>
    <xf numFmtId="4" fontId="5" fillId="9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Border="1" applyAlignment="1" applyProtection="1">
      <alignment horizontal="center" vertical="center"/>
      <protection locked="0"/>
    </xf>
    <xf numFmtId="4" fontId="22" fillId="0" borderId="1" xfId="1" applyNumberFormat="1" applyFont="1" applyBorder="1" applyAlignment="1" applyProtection="1">
      <alignment horizontal="left" vertical="center" wrapText="1"/>
      <protection locked="0"/>
    </xf>
    <xf numFmtId="4" fontId="5" fillId="0" borderId="1" xfId="1" applyNumberFormat="1" applyFont="1" applyBorder="1" applyAlignment="1" applyProtection="1">
      <alignment horizontal="center" vertical="top" wrapText="1" shrinkToFit="1"/>
      <protection locked="0"/>
    </xf>
    <xf numFmtId="0" fontId="23" fillId="0" borderId="0" xfId="0" applyFont="1" applyAlignment="1">
      <alignment horizontal="center"/>
    </xf>
    <xf numFmtId="0" fontId="23" fillId="5" borderId="0" xfId="0" applyFont="1" applyFill="1" applyAlignment="1">
      <alignment horizontal="center"/>
    </xf>
    <xf numFmtId="0" fontId="0" fillId="5" borderId="0" xfId="0" applyFill="1"/>
    <xf numFmtId="0" fontId="24" fillId="5" borderId="1" xfId="0" applyFont="1" applyFill="1" applyBorder="1" applyAlignment="1">
      <alignment wrapText="1"/>
    </xf>
    <xf numFmtId="0" fontId="25" fillId="5" borderId="1" xfId="0" applyFont="1" applyFill="1" applyBorder="1" applyAlignment="1">
      <alignment horizontal="left" vertical="center" wrapText="1"/>
    </xf>
    <xf numFmtId="0" fontId="26" fillId="0" borderId="0" xfId="0" applyFont="1"/>
    <xf numFmtId="0" fontId="24" fillId="0" borderId="1" xfId="0" applyFont="1" applyBorder="1" applyAlignment="1">
      <alignment wrapText="1"/>
    </xf>
    <xf numFmtId="0" fontId="27" fillId="5" borderId="1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5" borderId="1" xfId="0" applyFont="1" applyFill="1" applyBorder="1" applyAlignment="1">
      <alignment wrapText="1"/>
    </xf>
    <xf numFmtId="0" fontId="2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wrapText="1"/>
    </xf>
    <xf numFmtId="0" fontId="24" fillId="2" borderId="1" xfId="0" applyFont="1" applyFill="1" applyBorder="1" applyAlignment="1">
      <alignment wrapText="1"/>
    </xf>
    <xf numFmtId="0" fontId="11" fillId="0" borderId="0" xfId="0" applyFont="1"/>
    <xf numFmtId="0" fontId="28" fillId="4" borderId="1" xfId="0" applyFont="1" applyFill="1" applyBorder="1" applyAlignment="1">
      <alignment wrapText="1"/>
    </xf>
    <xf numFmtId="0" fontId="28" fillId="4" borderId="1" xfId="0" applyFont="1" applyFill="1" applyBorder="1" applyAlignment="1">
      <alignment horizontal="center" wrapText="1"/>
    </xf>
    <xf numFmtId="0" fontId="0" fillId="10" borderId="1" xfId="0" applyFill="1" applyBorder="1"/>
    <xf numFmtId="0" fontId="0" fillId="10" borderId="0" xfId="0" applyFill="1"/>
    <xf numFmtId="0" fontId="5" fillId="0" borderId="1" xfId="0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0" applyFont="1" applyBorder="1" applyAlignment="1">
      <alignment horizontal="justify" wrapText="1"/>
    </xf>
    <xf numFmtId="4" fontId="6" fillId="0" borderId="7" xfId="0" applyNumberFormat="1" applyFont="1" applyBorder="1" applyAlignment="1">
      <alignment horizontal="center"/>
    </xf>
    <xf numFmtId="4" fontId="2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7" fillId="0" borderId="6" xfId="0" applyFont="1" applyBorder="1" applyAlignment="1">
      <alignment horizontal="justify" wrapText="1"/>
    </xf>
    <xf numFmtId="0" fontId="7" fillId="3" borderId="6" xfId="0" applyFont="1" applyFill="1" applyBorder="1" applyAlignment="1">
      <alignment horizontal="justify" wrapText="1"/>
    </xf>
    <xf numFmtId="0" fontId="8" fillId="0" borderId="6" xfId="0" applyFont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166" fontId="4" fillId="4" borderId="7" xfId="1" applyNumberFormat="1" applyFont="1" applyFill="1" applyBorder="1" applyAlignment="1" applyProtection="1">
      <alignment horizontal="center" vertical="center"/>
    </xf>
    <xf numFmtId="0" fontId="7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4" fillId="0" borderId="6" xfId="0" applyFont="1" applyBorder="1" applyAlignment="1">
      <alignment horizontal="left" vertical="top" wrapText="1"/>
    </xf>
    <xf numFmtId="166" fontId="4" fillId="0" borderId="7" xfId="1" applyNumberFormat="1" applyFont="1" applyBorder="1" applyAlignment="1" applyProtection="1">
      <alignment horizontal="center" vertical="center"/>
    </xf>
    <xf numFmtId="0" fontId="7" fillId="0" borderId="6" xfId="0" applyFont="1" applyBorder="1"/>
    <xf numFmtId="0" fontId="11" fillId="0" borderId="6" xfId="0" applyFont="1" applyBorder="1" applyAlignment="1">
      <alignment horizontal="lef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10" fillId="4" borderId="6" xfId="0" applyFont="1" applyFill="1" applyBorder="1" applyAlignment="1">
      <alignment horizontal="center" vertical="center" wrapText="1"/>
    </xf>
    <xf numFmtId="166" fontId="10" fillId="4" borderId="7" xfId="1" applyNumberFormat="1" applyFont="1" applyFill="1" applyBorder="1" applyAlignment="1" applyProtection="1">
      <alignment horizontal="center" vertical="center"/>
    </xf>
    <xf numFmtId="0" fontId="2" fillId="0" borderId="6" xfId="0" applyFont="1" applyBorder="1"/>
    <xf numFmtId="4" fontId="4" fillId="0" borderId="7" xfId="1" applyNumberFormat="1" applyFont="1" applyBorder="1" applyAlignment="1" applyProtection="1">
      <alignment horizontal="center" vertical="center"/>
    </xf>
    <xf numFmtId="0" fontId="2" fillId="3" borderId="6" xfId="0" applyFont="1" applyFill="1" applyBorder="1"/>
    <xf numFmtId="0" fontId="4" fillId="4" borderId="6" xfId="0" applyFont="1" applyFill="1" applyBorder="1" applyAlignment="1">
      <alignment wrapText="1"/>
    </xf>
    <xf numFmtId="4" fontId="4" fillId="4" borderId="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8" fillId="4" borderId="6" xfId="0" applyFont="1" applyFill="1" applyBorder="1" applyAlignment="1">
      <alignment wrapText="1"/>
    </xf>
    <xf numFmtId="0" fontId="18" fillId="5" borderId="6" xfId="0" applyFont="1" applyFill="1" applyBorder="1" applyAlignment="1">
      <alignment horizontal="left" vertical="center" wrapText="1"/>
    </xf>
    <xf numFmtId="0" fontId="0" fillId="5" borderId="7" xfId="0" applyFill="1" applyBorder="1" applyAlignment="1">
      <alignment horizontal="center"/>
    </xf>
    <xf numFmtId="0" fontId="17" fillId="5" borderId="12" xfId="0" applyFont="1" applyFill="1" applyBorder="1" applyAlignment="1">
      <alignment horizontal="center" vertical="top" wrapText="1"/>
    </xf>
    <xf numFmtId="4" fontId="5" fillId="0" borderId="13" xfId="1" applyNumberFormat="1" applyFont="1" applyBorder="1" applyAlignment="1" applyProtection="1">
      <alignment horizontal="center" vertical="center" wrapText="1" shrinkToFit="1"/>
      <protection locked="0"/>
    </xf>
    <xf numFmtId="4" fontId="0" fillId="0" borderId="0" xfId="0" applyNumberFormat="1"/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wrapText="1"/>
    </xf>
    <xf numFmtId="0" fontId="17" fillId="5" borderId="7" xfId="0" applyFont="1" applyFill="1" applyBorder="1" applyAlignment="1">
      <alignment wrapText="1"/>
    </xf>
    <xf numFmtId="0" fontId="1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/>
    </xf>
    <xf numFmtId="4" fontId="5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>
      <alignment horizontal="center" vertical="center" wrapText="1"/>
    </xf>
  </cellXfs>
  <cellStyles count="3">
    <cellStyle name="Migliaia [0]" xfId="1" builtinId="6"/>
    <cellStyle name="Normale" xfId="0" builtinId="0"/>
    <cellStyle name="Risultato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E6FF"/>
      <rgbColor rgb="FFCCFFCC"/>
      <rgbColor rgb="FFF6F9D4"/>
      <rgbColor rgb="FF99FFC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33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79"/>
  <sheetViews>
    <sheetView showGridLines="0" topLeftCell="A24" zoomScaleNormal="100" zoomScalePageLayoutView="95" workbookViewId="0">
      <selection activeCell="C34" sqref="C34"/>
    </sheetView>
  </sheetViews>
  <sheetFormatPr defaultColWidth="11.5703125" defaultRowHeight="12.75" customHeight="1"/>
  <cols>
    <col min="1" max="1" width="1.5703125" style="2" customWidth="1"/>
    <col min="2" max="2" width="76.140625" style="2" customWidth="1"/>
    <col min="3" max="3" width="17.5703125" style="2" customWidth="1"/>
    <col min="4" max="64" width="11.5703125" style="2"/>
  </cols>
  <sheetData>
    <row r="1" spans="2:3" ht="31.7" customHeight="1">
      <c r="B1" s="107" t="s">
        <v>0</v>
      </c>
      <c r="C1" s="108"/>
    </row>
    <row r="2" spans="2:3">
      <c r="B2" s="109"/>
      <c r="C2" s="61" t="s">
        <v>1</v>
      </c>
    </row>
    <row r="3" spans="2:3" ht="15">
      <c r="B3" s="109"/>
      <c r="C3" s="62" t="s">
        <v>2</v>
      </c>
    </row>
    <row r="4" spans="2:3" ht="38.1" customHeight="1">
      <c r="B4" s="105" t="s">
        <v>3</v>
      </c>
      <c r="C4" s="106"/>
    </row>
    <row r="5" spans="2:3" ht="31.35" customHeight="1">
      <c r="B5" s="103" t="s">
        <v>4</v>
      </c>
      <c r="C5" s="104"/>
    </row>
    <row r="6" spans="2:3" ht="31.35" customHeight="1">
      <c r="B6" s="63" t="s">
        <v>5</v>
      </c>
      <c r="C6" s="64" t="s">
        <v>6</v>
      </c>
    </row>
    <row r="7" spans="2:3" ht="30.6" customHeight="1">
      <c r="B7" s="103" t="s">
        <v>7</v>
      </c>
      <c r="C7" s="104"/>
    </row>
    <row r="8" spans="2:3" ht="22.5" customHeight="1">
      <c r="B8" s="63" t="s">
        <v>8</v>
      </c>
      <c r="C8" s="65" t="s">
        <v>9</v>
      </c>
    </row>
    <row r="9" spans="2:3" ht="20.45" customHeight="1">
      <c r="B9" s="66" t="s">
        <v>10</v>
      </c>
      <c r="C9" s="67" t="str">
        <f>C8</f>
        <v>692,38</v>
      </c>
    </row>
    <row r="10" spans="2:3">
      <c r="B10" s="68"/>
      <c r="C10" s="69"/>
    </row>
    <row r="11" spans="2:3" ht="30.6" customHeight="1">
      <c r="B11" s="103" t="s">
        <v>11</v>
      </c>
      <c r="C11" s="104"/>
    </row>
    <row r="12" spans="2:3" ht="17.25" customHeight="1">
      <c r="B12" s="63" t="s">
        <v>12</v>
      </c>
      <c r="C12" s="65" t="s">
        <v>13</v>
      </c>
    </row>
    <row r="13" spans="2:3" ht="17.25" customHeight="1">
      <c r="B13" s="70" t="s">
        <v>14</v>
      </c>
      <c r="C13" s="65" t="s">
        <v>15</v>
      </c>
    </row>
    <row r="14" spans="2:3" ht="29.45" customHeight="1">
      <c r="B14" s="71" t="s">
        <v>16</v>
      </c>
      <c r="C14" s="65" t="s">
        <v>17</v>
      </c>
    </row>
    <row r="15" spans="2:3" ht="29.45" customHeight="1">
      <c r="B15" s="71" t="s">
        <v>18</v>
      </c>
      <c r="C15" s="65" t="s">
        <v>19</v>
      </c>
    </row>
    <row r="16" spans="2:3" ht="29.45" customHeight="1">
      <c r="B16" s="71" t="s">
        <v>20</v>
      </c>
      <c r="C16" s="65" t="s">
        <v>21</v>
      </c>
    </row>
    <row r="17" spans="2:3" ht="21.2" customHeight="1">
      <c r="B17" s="66" t="s">
        <v>22</v>
      </c>
      <c r="C17" s="67">
        <f>C12+C13+C14+C16+C15</f>
        <v>2849.22</v>
      </c>
    </row>
    <row r="18" spans="2:3" ht="32.25" customHeight="1">
      <c r="B18" s="103" t="s">
        <v>23</v>
      </c>
      <c r="C18" s="104"/>
    </row>
    <row r="19" spans="2:3" ht="21.2" customHeight="1">
      <c r="B19" s="66" t="s">
        <v>24</v>
      </c>
      <c r="C19" s="67" t="s">
        <v>25</v>
      </c>
    </row>
    <row r="20" spans="2:3" ht="33.6" customHeight="1">
      <c r="B20" s="72" t="s">
        <v>26</v>
      </c>
      <c r="C20" s="65">
        <f>C6+C9-C19</f>
        <v>14646.009999999998</v>
      </c>
    </row>
    <row r="21" spans="2:3" ht="33" customHeight="1">
      <c r="B21" s="73" t="s">
        <v>28</v>
      </c>
      <c r="C21" s="74">
        <f>C6+C9+C17-C19</f>
        <v>17495.23</v>
      </c>
    </row>
    <row r="22" spans="2:3" ht="12.75" customHeight="1">
      <c r="B22" s="68"/>
      <c r="C22" s="69"/>
    </row>
    <row r="23" spans="2:3" ht="36.950000000000003" customHeight="1">
      <c r="B23" s="105" t="s">
        <v>29</v>
      </c>
      <c r="C23" s="106"/>
    </row>
    <row r="24" spans="2:3" ht="28.35" customHeight="1">
      <c r="B24" s="103" t="s">
        <v>30</v>
      </c>
      <c r="C24" s="104"/>
    </row>
    <row r="25" spans="2:3" ht="18" customHeight="1">
      <c r="B25" s="75" t="s">
        <v>31</v>
      </c>
      <c r="C25" s="65" t="s">
        <v>32</v>
      </c>
    </row>
    <row r="26" spans="2:3" ht="30.6" customHeight="1">
      <c r="B26" s="76" t="s">
        <v>33</v>
      </c>
      <c r="C26" s="65" t="s">
        <v>34</v>
      </c>
    </row>
    <row r="27" spans="2:3" ht="25.7" customHeight="1">
      <c r="B27" s="66" t="s">
        <v>35</v>
      </c>
      <c r="C27" s="67">
        <f>C25+C26</f>
        <v>236.60000000000002</v>
      </c>
    </row>
    <row r="28" spans="2:3" ht="29.85" hidden="1" customHeight="1">
      <c r="B28" s="103" t="s">
        <v>37</v>
      </c>
      <c r="C28" s="104"/>
    </row>
    <row r="29" spans="2:3" ht="19.7" hidden="1" customHeight="1">
      <c r="B29" s="77" t="s">
        <v>38</v>
      </c>
      <c r="C29" s="65" t="s">
        <v>25</v>
      </c>
    </row>
    <row r="30" spans="2:3" ht="32.25" hidden="1" customHeight="1">
      <c r="B30" s="66" t="s">
        <v>39</v>
      </c>
      <c r="C30" s="78" t="s">
        <v>36</v>
      </c>
    </row>
    <row r="31" spans="2:3" ht="30.6" customHeight="1">
      <c r="B31" s="103" t="s">
        <v>40</v>
      </c>
      <c r="C31" s="104"/>
    </row>
    <row r="32" spans="2:3" ht="18" customHeight="1">
      <c r="B32" s="63" t="s">
        <v>41</v>
      </c>
      <c r="C32" s="65" t="s">
        <v>42</v>
      </c>
    </row>
    <row r="33" spans="1:64" ht="38.450000000000003" customHeight="1">
      <c r="B33" s="63" t="s">
        <v>43</v>
      </c>
      <c r="C33" s="65" t="s">
        <v>44</v>
      </c>
    </row>
    <row r="34" spans="1:64" ht="18" customHeight="1">
      <c r="B34" s="79" t="s">
        <v>45</v>
      </c>
      <c r="C34" s="65" t="s">
        <v>46</v>
      </c>
    </row>
    <row r="35" spans="1:64" ht="24.75" customHeight="1">
      <c r="B35" s="66" t="s">
        <v>47</v>
      </c>
      <c r="C35" s="78">
        <f>C32+C33+C34</f>
        <v>2002.45</v>
      </c>
    </row>
    <row r="36" spans="1:64">
      <c r="B36" s="68"/>
      <c r="C36" s="69"/>
    </row>
    <row r="37" spans="1:64" ht="33.75" customHeight="1">
      <c r="B37" s="73" t="s">
        <v>48</v>
      </c>
      <c r="C37" s="74">
        <f>C27+C35</f>
        <v>2239.0500000000002</v>
      </c>
    </row>
    <row r="38" spans="1:64" ht="13.5" thickBot="1">
      <c r="B38" s="68"/>
      <c r="C38" s="69"/>
    </row>
    <row r="39" spans="1:64" ht="61.35" customHeight="1" thickBot="1">
      <c r="B39" s="4" t="s">
        <v>50</v>
      </c>
      <c r="C39" s="5">
        <f>C21+C37</f>
        <v>19734.28</v>
      </c>
    </row>
    <row r="40" spans="1:64">
      <c r="B40" s="68"/>
      <c r="C40" s="69"/>
    </row>
    <row r="41" spans="1:64" ht="37.700000000000003" customHeight="1">
      <c r="B41" s="105" t="s">
        <v>51</v>
      </c>
      <c r="C41" s="106"/>
    </row>
    <row r="42" spans="1:64" ht="29.1" customHeight="1">
      <c r="B42" s="103" t="s">
        <v>52</v>
      </c>
      <c r="C42" s="104"/>
    </row>
    <row r="43" spans="1:64" ht="22.35" customHeight="1">
      <c r="B43" s="80" t="s">
        <v>53</v>
      </c>
      <c r="C43" s="81" t="s">
        <v>25</v>
      </c>
    </row>
    <row r="44" spans="1:64" ht="22.35" customHeight="1">
      <c r="B44" s="103" t="s">
        <v>54</v>
      </c>
      <c r="C44" s="104"/>
    </row>
    <row r="45" spans="1:64" ht="22.35" customHeight="1">
      <c r="B45" s="80" t="s">
        <v>55</v>
      </c>
      <c r="C45" s="81" t="s">
        <v>25</v>
      </c>
      <c r="D45" s="6"/>
    </row>
    <row r="46" spans="1:64" ht="30.6" customHeight="1">
      <c r="B46" s="103" t="s">
        <v>56</v>
      </c>
      <c r="C46" s="104"/>
    </row>
    <row r="47" spans="1:64" ht="22.7" customHeight="1">
      <c r="B47" s="82" t="s">
        <v>57</v>
      </c>
      <c r="C47" s="81" t="s">
        <v>58</v>
      </c>
      <c r="D47"/>
      <c r="E47" s="7" t="s">
        <v>59</v>
      </c>
    </row>
    <row r="48" spans="1:64" ht="58.9" customHeight="1">
      <c r="A48" s="8"/>
      <c r="B48" s="83" t="s">
        <v>60</v>
      </c>
      <c r="C48" s="84">
        <f>C6+C9-C19+C27-C45-C47-C43</f>
        <v>14562.46</v>
      </c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</row>
    <row r="49" spans="1:64" ht="58.9" customHeight="1">
      <c r="A49" s="8"/>
      <c r="B49" s="83" t="s">
        <v>62</v>
      </c>
      <c r="C49" s="84">
        <f>C48+C35+C17</f>
        <v>19414.13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</row>
    <row r="50" spans="1:64">
      <c r="B50" s="68"/>
      <c r="C50" s="69"/>
    </row>
    <row r="51" spans="1:64" ht="36.950000000000003" customHeight="1">
      <c r="B51" s="98" t="s">
        <v>64</v>
      </c>
      <c r="C51" s="99"/>
    </row>
    <row r="52" spans="1:64" ht="21.75" customHeight="1">
      <c r="B52" s="85" t="s">
        <v>65</v>
      </c>
      <c r="C52" s="67" t="s">
        <v>66</v>
      </c>
    </row>
    <row r="53" spans="1:64" ht="21.75" customHeight="1">
      <c r="B53" s="85" t="s">
        <v>67</v>
      </c>
      <c r="C53" s="86" t="s">
        <v>68</v>
      </c>
    </row>
    <row r="54" spans="1:64">
      <c r="B54" s="68"/>
      <c r="C54" s="69"/>
    </row>
    <row r="55" spans="1:64" ht="35.85" customHeight="1">
      <c r="B55" s="100" t="s">
        <v>69</v>
      </c>
      <c r="C55" s="101"/>
    </row>
    <row r="56" spans="1:64" ht="15">
      <c r="B56" s="98" t="s">
        <v>70</v>
      </c>
      <c r="C56" s="99"/>
    </row>
    <row r="57" spans="1:64" ht="21" customHeight="1">
      <c r="B57" s="87" t="s">
        <v>71</v>
      </c>
      <c r="C57" s="61" t="s">
        <v>61</v>
      </c>
      <c r="E57" s="9"/>
    </row>
    <row r="58" spans="1:64" ht="21" customHeight="1">
      <c r="B58" s="87" t="s">
        <v>72</v>
      </c>
      <c r="C58" s="86" t="s">
        <v>73</v>
      </c>
    </row>
    <row r="59" spans="1:64" ht="21" customHeight="1">
      <c r="B59" s="87" t="s">
        <v>74</v>
      </c>
      <c r="C59" s="86" t="s">
        <v>66</v>
      </c>
    </row>
    <row r="60" spans="1:64" ht="25.5">
      <c r="B60" s="88" t="s">
        <v>75</v>
      </c>
      <c r="C60" s="89">
        <f>C57+C58+C59</f>
        <v>52482.15</v>
      </c>
    </row>
    <row r="61" spans="1:64">
      <c r="B61" s="90"/>
      <c r="C61" s="91"/>
    </row>
    <row r="62" spans="1:64" ht="15">
      <c r="B62" s="98" t="s">
        <v>76</v>
      </c>
      <c r="C62" s="99"/>
    </row>
    <row r="63" spans="1:64" ht="21" customHeight="1">
      <c r="B63" s="87" t="s">
        <v>71</v>
      </c>
      <c r="C63" s="61" t="s">
        <v>61</v>
      </c>
    </row>
    <row r="64" spans="1:64" ht="25.5">
      <c r="B64" s="70" t="s">
        <v>160</v>
      </c>
      <c r="C64" s="86" t="s">
        <v>77</v>
      </c>
      <c r="D64"/>
    </row>
    <row r="65" spans="1:3" ht="27.75" customHeight="1">
      <c r="B65" s="87" t="s">
        <v>78</v>
      </c>
      <c r="C65" s="67" t="s">
        <v>66</v>
      </c>
    </row>
    <row r="66" spans="1:3" ht="32.25" customHeight="1">
      <c r="B66" s="92" t="s">
        <v>156</v>
      </c>
      <c r="C66" s="89">
        <f>C63+C64+C65</f>
        <v>40898.770000000004</v>
      </c>
    </row>
    <row r="67" spans="1:3">
      <c r="B67" s="68"/>
      <c r="C67" s="69"/>
    </row>
    <row r="68" spans="1:3" ht="30">
      <c r="A68"/>
      <c r="B68" s="93" t="s">
        <v>154</v>
      </c>
      <c r="C68" s="94" t="s">
        <v>79</v>
      </c>
    </row>
    <row r="69" spans="1:3" ht="61.5" thickBot="1">
      <c r="B69" s="95" t="s">
        <v>155</v>
      </c>
      <c r="C69" s="96" t="s">
        <v>80</v>
      </c>
    </row>
    <row r="72" spans="1:3" ht="40.700000000000003" customHeight="1"/>
    <row r="74" spans="1:3" ht="12.75" customHeight="1">
      <c r="B74" s="102"/>
      <c r="C74" s="102"/>
    </row>
    <row r="75" spans="1:3">
      <c r="B75" s="102"/>
      <c r="C75" s="102"/>
    </row>
    <row r="76" spans="1:3">
      <c r="B76" s="102"/>
      <c r="C76" s="102"/>
    </row>
    <row r="77" spans="1:3">
      <c r="B77" s="102"/>
      <c r="C77" s="102"/>
    </row>
    <row r="78" spans="1:3">
      <c r="B78" s="102"/>
      <c r="C78" s="102"/>
    </row>
    <row r="79" spans="1:3">
      <c r="B79" s="102"/>
      <c r="C79" s="102"/>
    </row>
  </sheetData>
  <mergeCells count="20">
    <mergeCell ref="B1:C1"/>
    <mergeCell ref="B2:B3"/>
    <mergeCell ref="B4:C4"/>
    <mergeCell ref="B5:C5"/>
    <mergeCell ref="B7:C7"/>
    <mergeCell ref="B11:C11"/>
    <mergeCell ref="B18:C18"/>
    <mergeCell ref="B23:C23"/>
    <mergeCell ref="B24:C24"/>
    <mergeCell ref="B28:C28"/>
    <mergeCell ref="B31:C31"/>
    <mergeCell ref="B41:C41"/>
    <mergeCell ref="B42:C42"/>
    <mergeCell ref="B44:C44"/>
    <mergeCell ref="B46:C46"/>
    <mergeCell ref="B51:C51"/>
    <mergeCell ref="B55:C55"/>
    <mergeCell ref="B56:C56"/>
    <mergeCell ref="B62:C62"/>
    <mergeCell ref="B74:C79"/>
  </mergeCells>
  <pageMargins left="0.22013888888888899" right="0.15972222222222199" top="0.37777777777777799" bottom="0.47708333333333303" header="0.511811023622047" footer="0.511811023622047"/>
  <pageSetup paperSize="9" scale="82" orientation="portrait" useFirstPageNumber="1" horizontalDpi="300" verticalDpi="300" r:id="rId1"/>
  <rowBreaks count="1" manualBreakCount="1">
    <brk id="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topLeftCell="A25" zoomScaleNormal="100" zoomScalePageLayoutView="95" workbookViewId="0">
      <selection activeCell="I33" sqref="I33"/>
    </sheetView>
  </sheetViews>
  <sheetFormatPr defaultColWidth="11.5703125" defaultRowHeight="12.75" customHeight="1"/>
  <cols>
    <col min="1" max="1" width="5.5703125" customWidth="1"/>
    <col min="2" max="2" width="88.140625" bestFit="1" customWidth="1"/>
    <col min="3" max="3" width="20.5703125" customWidth="1"/>
    <col min="4" max="4" width="20.7109375" bestFit="1" customWidth="1"/>
    <col min="5" max="5" width="32.42578125" customWidth="1"/>
    <col min="6" max="6" width="30.7109375" customWidth="1"/>
    <col min="7" max="7" width="23.28515625" customWidth="1"/>
  </cols>
  <sheetData>
    <row r="1" spans="1:6" ht="18">
      <c r="B1" s="111" t="s">
        <v>0</v>
      </c>
      <c r="C1" s="111"/>
    </row>
    <row r="2" spans="1:6" ht="36.950000000000003" customHeight="1">
      <c r="B2" s="12" t="s">
        <v>81</v>
      </c>
      <c r="C2" s="3" t="s">
        <v>2</v>
      </c>
    </row>
    <row r="3" spans="1:6" ht="40.15" customHeight="1">
      <c r="B3" s="13" t="s">
        <v>82</v>
      </c>
      <c r="C3" s="14">
        <f>C4+C5</f>
        <v>19414.129999999997</v>
      </c>
      <c r="E3" s="15"/>
      <c r="F3" s="97"/>
    </row>
    <row r="4" spans="1:6" ht="26.1" customHeight="1">
      <c r="B4" s="16" t="s">
        <v>83</v>
      </c>
      <c r="C4" s="17">
        <f>Costituzione!C21-Costituzione!C47</f>
        <v>17175.079999999998</v>
      </c>
    </row>
    <row r="5" spans="1:6" ht="32.85" customHeight="1">
      <c r="B5" s="16" t="s">
        <v>85</v>
      </c>
      <c r="C5" s="17">
        <f>Costituzione!C37</f>
        <v>2239.0500000000002</v>
      </c>
    </row>
    <row r="7" spans="1:6" ht="33.75" customHeight="1">
      <c r="A7" s="10"/>
      <c r="B7" s="110" t="s">
        <v>86</v>
      </c>
      <c r="C7" s="110"/>
      <c r="D7" s="110"/>
    </row>
    <row r="8" spans="1:6" ht="24.4" customHeight="1">
      <c r="A8" s="10"/>
      <c r="B8" s="12"/>
      <c r="C8" s="12" t="s">
        <v>87</v>
      </c>
      <c r="D8" s="12" t="s">
        <v>88</v>
      </c>
    </row>
    <row r="9" spans="1:6" ht="28.35" customHeight="1">
      <c r="A9" s="10"/>
      <c r="B9" s="18" t="s">
        <v>89</v>
      </c>
      <c r="C9" s="19" t="s">
        <v>90</v>
      </c>
      <c r="D9" s="19"/>
    </row>
    <row r="10" spans="1:6" ht="35.1" customHeight="1">
      <c r="A10" s="10"/>
      <c r="B10" s="18" t="s">
        <v>91</v>
      </c>
      <c r="C10" s="19" t="s">
        <v>92</v>
      </c>
      <c r="D10" s="19"/>
    </row>
    <row r="11" spans="1:6" ht="34.5" hidden="1" customHeight="1">
      <c r="A11" s="10"/>
      <c r="B11" s="20"/>
      <c r="C11" s="21"/>
      <c r="D11" s="22"/>
    </row>
    <row r="12" spans="1:6" ht="34.5" customHeight="1">
      <c r="A12" s="10"/>
      <c r="B12" s="18" t="s">
        <v>158</v>
      </c>
      <c r="C12" s="19">
        <v>0</v>
      </c>
      <c r="D12" s="19"/>
    </row>
    <row r="13" spans="1:6" ht="39.950000000000003" customHeight="1">
      <c r="A13" s="10"/>
      <c r="B13" s="23" t="s">
        <v>93</v>
      </c>
      <c r="C13" s="24">
        <f>C9+C10+C12</f>
        <v>10200.4</v>
      </c>
      <c r="D13" s="25"/>
    </row>
    <row r="14" spans="1:6" s="58" customFormat="1" ht="15">
      <c r="A14" s="57"/>
      <c r="B14" s="59"/>
      <c r="C14" s="60"/>
      <c r="D14" s="27"/>
    </row>
    <row r="15" spans="1:6" ht="38.1" customHeight="1">
      <c r="A15" s="10"/>
      <c r="B15" s="28" t="s">
        <v>94</v>
      </c>
      <c r="C15" s="29">
        <f>C9+C12</f>
        <v>6995.37</v>
      </c>
      <c r="D15" s="30"/>
    </row>
    <row r="17" spans="2:9" ht="31.35" customHeight="1">
      <c r="B17" s="110" t="s">
        <v>95</v>
      </c>
      <c r="C17" s="110"/>
      <c r="D17" s="110"/>
    </row>
    <row r="18" spans="2:9" ht="21.75" customHeight="1">
      <c r="B18" s="31" t="s">
        <v>96</v>
      </c>
      <c r="C18" s="19" t="s">
        <v>42</v>
      </c>
      <c r="D18" s="19"/>
    </row>
    <row r="19" spans="2:9">
      <c r="B19" s="31" t="s">
        <v>97</v>
      </c>
      <c r="C19" s="19" t="s">
        <v>98</v>
      </c>
      <c r="D19" s="19"/>
    </row>
    <row r="20" spans="2:9" ht="38.450000000000003" customHeight="1">
      <c r="B20" s="23" t="s">
        <v>99</v>
      </c>
      <c r="C20" s="32">
        <f>C18+C19</f>
        <v>1669.05</v>
      </c>
      <c r="D20" s="32"/>
    </row>
    <row r="21" spans="2:9" ht="21.2" hidden="1" customHeight="1">
      <c r="B21" s="23"/>
      <c r="C21" s="32"/>
      <c r="D21" s="32"/>
    </row>
    <row r="23" spans="2:9" ht="31.9" customHeight="1">
      <c r="B23" s="112" t="s">
        <v>100</v>
      </c>
      <c r="C23" s="112"/>
      <c r="D23" s="112"/>
      <c r="E23" s="33">
        <f>C4-C13</f>
        <v>6974.6799999999985</v>
      </c>
    </row>
    <row r="24" spans="2:9" ht="102.4" customHeight="1">
      <c r="B24" s="112" t="s">
        <v>101</v>
      </c>
      <c r="C24" s="112"/>
      <c r="D24" s="112"/>
      <c r="F24" s="33">
        <f>C5-C20</f>
        <v>570.00000000000023</v>
      </c>
    </row>
    <row r="26" spans="2:9" ht="57.75" customHeight="1">
      <c r="B26" s="110" t="s">
        <v>102</v>
      </c>
      <c r="C26" s="110"/>
      <c r="D26" s="110"/>
      <c r="E26" s="12" t="s">
        <v>103</v>
      </c>
      <c r="F26" s="12" t="s">
        <v>104</v>
      </c>
    </row>
    <row r="27" spans="2:9" ht="54.75" customHeight="1">
      <c r="B27" s="23" t="s">
        <v>105</v>
      </c>
      <c r="C27" s="32" t="s">
        <v>25</v>
      </c>
      <c r="D27" s="32"/>
      <c r="E27" s="34" t="s">
        <v>106</v>
      </c>
      <c r="F27" s="34" t="s">
        <v>107</v>
      </c>
    </row>
    <row r="28" spans="2:9" ht="48.75" customHeight="1">
      <c r="B28" s="35" t="s">
        <v>108</v>
      </c>
      <c r="C28" s="36">
        <f>C13+C20+C27</f>
        <v>11869.449999999999</v>
      </c>
      <c r="E28" s="34" t="s">
        <v>109</v>
      </c>
      <c r="F28" s="34" t="s">
        <v>110</v>
      </c>
    </row>
    <row r="30" spans="2:9" ht="51.4" customHeight="1">
      <c r="B30" s="26" t="s">
        <v>111</v>
      </c>
      <c r="C30" s="37">
        <f>C3-C28</f>
        <v>7544.6799999999985</v>
      </c>
      <c r="D30" s="27"/>
      <c r="E30" s="34" t="s">
        <v>112</v>
      </c>
      <c r="F30" s="34" t="s">
        <v>113</v>
      </c>
      <c r="H30" s="97">
        <f>+C30</f>
        <v>7544.6799999999985</v>
      </c>
      <c r="I30" t="s">
        <v>161</v>
      </c>
    </row>
    <row r="31" spans="2:9" ht="32.1" hidden="1" customHeight="1">
      <c r="B31" s="26"/>
      <c r="C31" s="37"/>
    </row>
    <row r="32" spans="2:9" ht="32.1" hidden="1" customHeight="1"/>
    <row r="34" spans="2:3" ht="165">
      <c r="B34" s="38" t="s">
        <v>114</v>
      </c>
      <c r="C34" s="39" t="s">
        <v>159</v>
      </c>
    </row>
  </sheetData>
  <mergeCells count="6">
    <mergeCell ref="B26:D26"/>
    <mergeCell ref="B1:C1"/>
    <mergeCell ref="B7:D7"/>
    <mergeCell ref="B17:D17"/>
    <mergeCell ref="B23:D23"/>
    <mergeCell ref="B24:D24"/>
  </mergeCells>
  <pageMargins left="0.22013888888888899" right="0.15972222222222199" top="0.37777777777777799" bottom="0.47708333333333303" header="0.511811023622047" footer="0.511811023622047"/>
  <pageSetup paperSize="9" scale="82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5"/>
  <sheetViews>
    <sheetView showGridLines="0" zoomScaleNormal="100" zoomScalePageLayoutView="95" workbookViewId="0">
      <selection activeCell="D33" sqref="D33"/>
    </sheetView>
  </sheetViews>
  <sheetFormatPr defaultColWidth="11.5703125" defaultRowHeight="12.75" customHeight="1"/>
  <cols>
    <col min="1" max="1" width="3.28515625" customWidth="1"/>
    <col min="2" max="2" width="80.28515625" customWidth="1"/>
    <col min="3" max="3" width="14.85546875" customWidth="1"/>
    <col min="4" max="4" width="74.85546875" customWidth="1"/>
    <col min="7" max="8" width="85.140625" customWidth="1"/>
  </cols>
  <sheetData>
    <row r="1" spans="2:6" ht="46.35" customHeight="1">
      <c r="B1" s="113" t="s">
        <v>115</v>
      </c>
      <c r="C1" s="113"/>
    </row>
    <row r="2" spans="2:6" ht="7.5" hidden="1" customHeight="1">
      <c r="B2" s="40"/>
    </row>
    <row r="3" spans="2:6">
      <c r="B3" s="41" t="s">
        <v>116</v>
      </c>
      <c r="C3" s="42"/>
      <c r="D3" s="15"/>
    </row>
    <row r="4" spans="2:6" ht="20.25">
      <c r="B4" s="43" t="s">
        <v>117</v>
      </c>
      <c r="C4" s="11" t="s">
        <v>118</v>
      </c>
    </row>
    <row r="5" spans="2:6" ht="20.25">
      <c r="B5" s="43" t="s">
        <v>119</v>
      </c>
      <c r="C5" s="11" t="s">
        <v>120</v>
      </c>
    </row>
    <row r="6" spans="2:6">
      <c r="B6" s="42"/>
      <c r="C6" s="42"/>
    </row>
    <row r="7" spans="2:6" ht="39.6" customHeight="1">
      <c r="B7" s="44" t="s">
        <v>121</v>
      </c>
      <c r="C7" s="11" t="s">
        <v>25</v>
      </c>
    </row>
    <row r="8" spans="2:6" ht="33.6" customHeight="1">
      <c r="B8" s="44" t="s">
        <v>122</v>
      </c>
      <c r="C8" s="11" t="s">
        <v>25</v>
      </c>
    </row>
    <row r="9" spans="2:6" ht="33.6" customHeight="1">
      <c r="B9" s="44" t="s">
        <v>123</v>
      </c>
      <c r="C9" s="11" t="s">
        <v>25</v>
      </c>
    </row>
    <row r="10" spans="2:6" ht="33.6" customHeight="1">
      <c r="B10" s="44" t="s">
        <v>124</v>
      </c>
      <c r="C10" s="11" t="s">
        <v>25</v>
      </c>
      <c r="D10" s="45"/>
    </row>
    <row r="11" spans="2:6" ht="33.6" customHeight="1">
      <c r="B11" s="44" t="s">
        <v>125</v>
      </c>
      <c r="C11" s="11" t="s">
        <v>126</v>
      </c>
      <c r="D11" s="45"/>
    </row>
    <row r="12" spans="2:6" ht="33.6" customHeight="1">
      <c r="B12" s="44" t="s">
        <v>127</v>
      </c>
      <c r="C12" s="11" t="s">
        <v>25</v>
      </c>
    </row>
    <row r="13" spans="2:6" ht="33.6" customHeight="1">
      <c r="B13" s="44" t="s">
        <v>128</v>
      </c>
      <c r="C13" s="11" t="s">
        <v>129</v>
      </c>
    </row>
    <row r="14" spans="2:6" ht="33.6" customHeight="1">
      <c r="B14" s="44" t="s">
        <v>130</v>
      </c>
      <c r="C14" s="11" t="s">
        <v>68</v>
      </c>
    </row>
    <row r="15" spans="2:6" ht="71.45" customHeight="1">
      <c r="B15" s="44" t="s">
        <v>131</v>
      </c>
      <c r="C15" s="11" t="s">
        <v>68</v>
      </c>
      <c r="D15" s="46" t="s">
        <v>132</v>
      </c>
    </row>
    <row r="16" spans="2:6" ht="156" customHeight="1">
      <c r="B16" s="47" t="s">
        <v>133</v>
      </c>
      <c r="C16" s="11" t="s">
        <v>118</v>
      </c>
      <c r="D16" s="47" t="s">
        <v>134</v>
      </c>
      <c r="E16" s="11" t="s">
        <v>118</v>
      </c>
      <c r="F16" s="48"/>
    </row>
    <row r="17" spans="2:5" ht="121.5">
      <c r="B17" s="47" t="s">
        <v>135</v>
      </c>
      <c r="C17" s="11" t="s">
        <v>120</v>
      </c>
      <c r="D17" s="47" t="s">
        <v>136</v>
      </c>
      <c r="E17" s="11" t="s">
        <v>120</v>
      </c>
    </row>
    <row r="18" spans="2:5" ht="165.6" customHeight="1">
      <c r="B18" s="1" t="s">
        <v>137</v>
      </c>
      <c r="C18" s="11" t="s">
        <v>61</v>
      </c>
      <c r="D18" s="49" t="s">
        <v>138</v>
      </c>
      <c r="E18" s="11" t="s">
        <v>61</v>
      </c>
    </row>
    <row r="19" spans="2:5" ht="13.35" customHeight="1">
      <c r="B19" s="50" t="s">
        <v>139</v>
      </c>
      <c r="C19" s="51"/>
    </row>
    <row r="20" spans="2:5" ht="75.400000000000006" customHeight="1">
      <c r="B20" s="46" t="s">
        <v>140</v>
      </c>
      <c r="C20" s="51" t="s">
        <v>27</v>
      </c>
      <c r="D20" s="15"/>
    </row>
    <row r="21" spans="2:5" ht="52.9" customHeight="1">
      <c r="B21" s="46" t="s">
        <v>141</v>
      </c>
      <c r="C21" s="51" t="s">
        <v>36</v>
      </c>
    </row>
    <row r="22" spans="2:5" ht="66.400000000000006" customHeight="1">
      <c r="B22" s="52" t="s">
        <v>142</v>
      </c>
      <c r="C22" s="51" t="s">
        <v>143</v>
      </c>
    </row>
    <row r="23" spans="2:5" ht="60.4" customHeight="1">
      <c r="B23" s="53" t="s">
        <v>144</v>
      </c>
      <c r="C23" s="51" t="s">
        <v>58</v>
      </c>
    </row>
    <row r="24" spans="2:5" ht="41.85" customHeight="1">
      <c r="B24" s="53" t="s">
        <v>145</v>
      </c>
      <c r="C24" s="51" t="s">
        <v>25</v>
      </c>
    </row>
    <row r="25" spans="2:5" ht="58.15" customHeight="1">
      <c r="B25" s="46" t="s">
        <v>146</v>
      </c>
      <c r="C25" s="51" t="s">
        <v>147</v>
      </c>
      <c r="E25" s="54"/>
    </row>
    <row r="26" spans="2:5" ht="57.4" customHeight="1">
      <c r="B26" s="46" t="s">
        <v>148</v>
      </c>
      <c r="C26" s="51" t="s">
        <v>36</v>
      </c>
    </row>
    <row r="27" spans="2:5" ht="40.35" customHeight="1">
      <c r="B27" s="55" t="s">
        <v>149</v>
      </c>
      <c r="C27" s="51" t="s">
        <v>61</v>
      </c>
    </row>
    <row r="28" spans="2:5" ht="60.95" customHeight="1">
      <c r="B28" s="56" t="s">
        <v>150</v>
      </c>
      <c r="C28" s="51" t="s">
        <v>63</v>
      </c>
    </row>
    <row r="29" spans="2:5">
      <c r="B29" s="10"/>
      <c r="C29" s="51"/>
    </row>
    <row r="30" spans="2:5" ht="63.2" customHeight="1">
      <c r="B30" s="52" t="s">
        <v>151</v>
      </c>
      <c r="C30" s="51" t="s">
        <v>84</v>
      </c>
    </row>
    <row r="31" spans="2:5" ht="53.65" customHeight="1">
      <c r="B31" s="52" t="s">
        <v>152</v>
      </c>
      <c r="C31" s="51" t="s">
        <v>49</v>
      </c>
    </row>
    <row r="33" spans="2:4" ht="42.95" customHeight="1">
      <c r="B33" s="52" t="s">
        <v>153</v>
      </c>
      <c r="C33" s="51" t="s">
        <v>84</v>
      </c>
    </row>
    <row r="35" spans="2:4" ht="63.95" customHeight="1">
      <c r="B35" s="44" t="s">
        <v>157</v>
      </c>
      <c r="C35" s="11" t="s">
        <v>79</v>
      </c>
      <c r="D35" s="2"/>
    </row>
  </sheetData>
  <mergeCells count="1">
    <mergeCell ref="B1:C1"/>
  </mergeCells>
  <pageMargins left="0.22013888888888899" right="0.15972222222222199" top="0.37777777777777799" bottom="0.47708333333333303" header="0.511811023622047" footer="0.511811023622047"/>
  <pageSetup paperSize="9" scale="82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Costituzione</vt:lpstr>
      <vt:lpstr>Utilizzo</vt:lpstr>
      <vt:lpstr>Dati utili fondo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tmpUdjfA7</dc:title>
  <dc:subject/>
  <dc:creator>Ragioneria</dc:creator>
  <dc:description/>
  <cp:lastModifiedBy>Ragioneria</cp:lastModifiedBy>
  <cp:revision>1</cp:revision>
  <dcterms:created xsi:type="dcterms:W3CDTF">2025-09-01T15:28:30Z</dcterms:created>
  <dcterms:modified xsi:type="dcterms:W3CDTF">2025-10-23T12:52:08Z</dcterms:modified>
  <dc:language>it-IT</dc:language>
</cp:coreProperties>
</file>